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marguello\AppData\Local\Temp\wz70de\"/>
    </mc:Choice>
  </mc:AlternateContent>
  <xr:revisionPtr revIDLastSave="0" documentId="13_ncr:1_{6F209F5D-2E41-4EFF-AD06-A84E25FCE66D}" xr6:coauthVersionLast="47" xr6:coauthVersionMax="47" xr10:uidLastSave="{00000000-0000-0000-0000-000000000000}"/>
  <bookViews>
    <workbookView xWindow="-108" yWindow="-108" windowWidth="23256" windowHeight="12576" activeTab="1" xr2:uid="{DC570886-4A15-40E5-96AF-91222CE231EB}"/>
  </bookViews>
  <sheets>
    <sheet name="Data for Bar Graph (# days)" sheetId="3" r:id="rId1"/>
    <sheet name="Bar Graph (# years)"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3" l="1"/>
  <c r="Q3" i="3"/>
  <c r="R3" i="3" s="1"/>
  <c r="V7" i="3"/>
  <c r="W3" i="3" l="1"/>
  <c r="K3" i="4" s="1"/>
  <c r="D7" i="3"/>
  <c r="B7" i="4" s="1"/>
  <c r="J7" i="4" l="1"/>
  <c r="I6" i="4"/>
  <c r="H6" i="4"/>
  <c r="O6" i="3"/>
  <c r="Q6" i="3" s="1"/>
  <c r="K6" i="3"/>
  <c r="E6" i="4" s="1"/>
  <c r="H6" i="3"/>
  <c r="D6" i="4" s="1"/>
  <c r="F6" i="3"/>
  <c r="D6" i="3"/>
  <c r="B6" i="4" s="1"/>
  <c r="W6" i="3" l="1"/>
  <c r="K6" i="4" s="1"/>
  <c r="G6" i="4" s="1"/>
  <c r="R6" i="3"/>
  <c r="M6" i="3"/>
  <c r="F6" i="4" s="1"/>
  <c r="C6" i="4"/>
  <c r="I3" i="4"/>
  <c r="I4" i="4"/>
  <c r="I5" i="4"/>
  <c r="H5" i="4"/>
  <c r="H4" i="4"/>
  <c r="H3" i="4"/>
  <c r="H4" i="3"/>
  <c r="D4" i="4" s="1"/>
  <c r="F3" i="3"/>
  <c r="H3" i="3"/>
  <c r="D3" i="4" s="1"/>
  <c r="H5" i="3"/>
  <c r="D5" i="4" s="1"/>
  <c r="F5" i="3"/>
  <c r="F4" i="3"/>
  <c r="C4" i="4" s="1"/>
  <c r="C5" i="4" l="1"/>
  <c r="C3" i="4"/>
  <c r="O5" i="3"/>
  <c r="D5" i="3"/>
  <c r="O4" i="3"/>
  <c r="D4" i="3"/>
  <c r="B4" i="4" s="1"/>
  <c r="D3" i="3"/>
  <c r="B3" i="4" s="1"/>
  <c r="K5" i="3" l="1"/>
  <c r="Q5" i="3"/>
  <c r="Q4" i="3"/>
  <c r="K4" i="3" s="1"/>
  <c r="E4" i="4" s="1"/>
  <c r="B5" i="4"/>
  <c r="M5" i="3" l="1"/>
  <c r="F5" i="4" s="1"/>
  <c r="R5" i="3"/>
  <c r="W5" i="3"/>
  <c r="K5" i="4" s="1"/>
  <c r="G5" i="4" s="1"/>
  <c r="M4" i="3"/>
  <c r="F4" i="4" s="1"/>
  <c r="R4" i="3"/>
  <c r="E5" i="4"/>
  <c r="W4" i="3"/>
  <c r="K4" i="4" s="1"/>
  <c r="G4" i="4" s="1"/>
  <c r="G3" i="4" l="1"/>
  <c r="M3" i="3"/>
  <c r="F3" i="4" s="1"/>
  <c r="K3" i="3"/>
  <c r="E3" i="4" l="1"/>
</calcChain>
</file>

<file path=xl/sharedStrings.xml><?xml version="1.0" encoding="utf-8"?>
<sst xmlns="http://schemas.openxmlformats.org/spreadsheetml/2006/main" count="74" uniqueCount="68">
  <si>
    <t>Patent Number or Name of Exclusivity</t>
  </si>
  <si>
    <t>Earliest Filing Date of earliest patent</t>
  </si>
  <si>
    <t xml:space="preserve">Earliest non-provisional priority date
(or FDA exlusivity approval date)
</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</si>
  <si>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</si>
  <si>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</si>
  <si>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</si>
  <si>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</si>
  <si>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t>Filing date to issue date (# days)</t>
  </si>
  <si>
    <t>17- or 20-Year Expiration Date</t>
  </si>
  <si>
    <t>Approval Date</t>
  </si>
  <si>
    <t xml:space="preserve"> Issue date and approval date (zero if issued after approval date) (# days)</t>
  </si>
  <si>
    <t>Expiration Date of Patent Referenced in Terminal Disclaimer (if no terminal disclaimer, link to column O value)</t>
  </si>
  <si>
    <r>
      <t xml:space="preserve">First FDA Approval to Patent Expiration Date if issued pre-approval </t>
    </r>
    <r>
      <rPr>
        <b/>
        <u/>
        <sz val="11"/>
        <rFont val="Calibri"/>
        <family val="2"/>
      </rPr>
      <t>OR</t>
    </r>
    <r>
      <rPr>
        <sz val="11"/>
        <color rgb="FF000000"/>
        <rFont val="Calibri"/>
        <family val="2"/>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</si>
  <si>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</si>
  <si>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</si>
  <si>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</si>
  <si>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</si>
  <si>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 or Terminal Disclaimer expiration date)</t>
  </si>
  <si>
    <t>Expiration of Pediatric Exclusivity (six months after PTE adjusted expiration date (S))</t>
  </si>
  <si>
    <t xml:space="preserve">Pediatric exclusivity in days (# days) </t>
  </si>
  <si>
    <t>FDA Exclusivity Expiration Date</t>
  </si>
  <si>
    <t>FDA Exclusivity Period (difference between approval date and exclusivity expiration date; N/A for patents) (# days)</t>
  </si>
  <si>
    <t>Terminal Disclaimer (N/A if no terminal disclaimer) (# days)</t>
  </si>
  <si>
    <r>
      <t xml:space="preserve"># </t>
    </r>
    <r>
      <rPr>
        <b/>
        <u/>
        <sz val="11"/>
        <color rgb="FF000000"/>
        <rFont val="Calibri"/>
        <family val="2"/>
      </rPr>
      <t>OR</t>
    </r>
    <r>
      <rPr>
        <sz val="11"/>
        <color rgb="FF000000"/>
        <rFont val="Calibri"/>
        <family val="2"/>
      </rPr>
      <t xml:space="preserve"> Name of Exclusivity</t>
    </r>
  </si>
  <si>
    <t>MM/DD/YYYY</t>
  </si>
  <si>
    <t>"=DATEDIF(B2, C2, "D")"</t>
  </si>
  <si>
    <t>"=DATEDIF(C2, E2, "D")"</t>
  </si>
  <si>
    <t>"=DATEDIF(E2, G2, "D")"</t>
  </si>
  <si>
    <t>MM/DD/YYYY OR "=DATE(YYYY, MM, DD)+(#years*365.25)"</t>
  </si>
  <si>
    <t>"=IF(J3&lt;G3, 0, IF(Q3&lt;I3, IF(Q3&lt;J3, (Q3-G3), (J3-G3)), IF(I3&lt;J3, (I3-G3), (J3-G3))))"</t>
  </si>
  <si>
    <t>MM/DD/YYYY (link to PTA-adjusted expiration date of earlier-filed patent's column O value; if no terminal disclaimer, link to patent's column O value)</t>
  </si>
  <si>
    <t>"=IF(G3&lt;J3, IF(Q3&lt;I3, (Q3-J3), (I3-J3)), IF(Q3&lt;I3, (Q3-G3), (I3-G3)))"</t>
  </si>
  <si>
    <t># (from Public PAIR or PE2E)</t>
  </si>
  <si>
    <t>"=I2+N2"</t>
  </si>
  <si>
    <t># (from PE2E)</t>
  </si>
  <si>
    <t>"=IF(L2&gt;O2, O2, L2)"</t>
  </si>
  <si>
    <t>"=Q2+P2"</t>
  </si>
  <si>
    <t>"=DATE(YEAR(R3),MONTH(R3) +6,DAY(R3))"</t>
  </si>
  <si>
    <t>"=S3-R3"</t>
  </si>
  <si>
    <t>"=DATEDIF(C6, U6, "D")"</t>
  </si>
  <si>
    <t>"=DATEDIF(Q2, O2, "D")"</t>
  </si>
  <si>
    <t>NP</t>
  </si>
  <si>
    <t>Patent Number OR Name of Exclusivity</t>
  </si>
  <si>
    <t>Column1 (gap before earliest priority date)</t>
  </si>
  <si>
    <t>Earliest priority date</t>
  </si>
  <si>
    <t>U.S. Patent Application Pending</t>
  </si>
  <si>
    <t>Prior to FDA approval</t>
  </si>
  <si>
    <t>Drug &amp; Patent Approved (market exclusivity)</t>
  </si>
  <si>
    <t>Patent Term Adjustment</t>
  </si>
  <si>
    <t>Patent Term Extension</t>
  </si>
  <si>
    <t>FDCA Pediatric Exclusivity (PED)</t>
  </si>
  <si>
    <t>FDCA Exclusivity</t>
  </si>
  <si>
    <t>Terminal Disclaimer</t>
  </si>
  <si>
    <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</si>
  <si>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</si>
  <si>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</si>
  <si>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</si>
  <si>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</si>
  <si>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</si>
  <si>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</si>
  <si>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</si>
  <si>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</si>
  <si>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days)'!V2/365.25"</t>
  </si>
  <si>
    <t>"='Data for bar graph (# days)'!W2/365.25"</t>
  </si>
  <si>
    <t>7658945
(method/composition)</t>
  </si>
  <si>
    <t>7682628
(method)</t>
  </si>
  <si>
    <t>8242131
(method)</t>
  </si>
  <si>
    <t>8252809
(composition)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</si>
</sst>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9" x14ac:knownFonts="1">
    <font>
      <sz val="11"/>
      <color theme="1"/>
      <name val="Calibri"/>
      <family val="2"/>
      <scheme val="minor"/>
    </font>
    <font>
      <sz val="11"/>
      <color theme="0"/>
      <name val="Calibri"/>
      <family val="2"/>
      <scheme val="minor"/>
    </font>
    <font>
      <sz val="11"/>
      <name val="Calibri"/>
      <family val="2"/>
      <scheme val="minor"/>
    </font>
    <font>
      <b/>
      <i/>
      <sz val="11"/>
      <color theme="1"/>
      <name val="Calibri"/>
      <family val="2"/>
      <scheme val="minor"/>
    </font>
    <font>
      <b/>
      <u/>
      <sz val="11"/>
      <color rgb="FF000000"/>
      <name val="Calibri"/>
      <family val="2"/>
    </font>
    <font>
      <sz val="11"/>
      <color rgb="FF000000"/>
      <name val="Calibri"/>
      <family val="2"/>
    </font>
    <font>
      <sz val="11"/>
      <color rgb="FFFFFFFF"/>
      <name val="Calibri"/>
      <family val="2"/>
    </font>
    <font>
      <b/>
      <u/>
      <sz val="11"/>
      <name val="Calibri"/>
      <family val="2"/>
    </font>
    <font>
      <sz val="11"/>
      <color rgb="FFFFFFFF"/>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BDD7EE"/>
        <bgColor rgb="FF000000"/>
      </patternFill>
    </fill>
    <fill>
      <patternFill patternType="solid">
        <fgColor rgb="FF70AD47"/>
        <bgColor rgb="FF000000"/>
      </patternFill>
    </fill>
    <fill>
      <patternFill patternType="solid">
        <fgColor theme="7" tint="-0.249977111117893"/>
        <bgColor indexed="64"/>
      </patternFill>
    </fill>
    <fill>
      <patternFill patternType="solid">
        <fgColor rgb="FFCC99FF"/>
        <bgColor indexed="64"/>
      </patternFill>
    </fill>
  </fills>
  <borders count="8">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1">
    <xf numFmtId="0" fontId="0" fillId="0" borderId="0"/>
  </cellStyleXfs>
  <cellXfs count="55">
    <xf numFmtId="0" fontId="0" fillId="0" borderId="0" xfId="0"/>
    <xf numFmtId="0" fontId="0" fillId="0" borderId="0" xfId="0" applyAlignment="1">
      <alignment horizontal="center"/>
    </xf>
    <xf numFmtId="2" fontId="0" fillId="0" borderId="0" xfId="0" applyNumberFormat="1" applyAlignment="1">
      <alignment horizontal="center" vertical="center"/>
    </xf>
    <xf numFmtId="164" fontId="0" fillId="0" borderId="0" xfId="0" applyNumberFormat="1" applyAlignment="1">
      <alignment horizontal="center" vertical="center"/>
    </xf>
    <xf numFmtId="0" fontId="0" fillId="0" borderId="0" xfId="0" applyFill="1"/>
    <xf numFmtId="2" fontId="0" fillId="0" borderId="0" xfId="0" applyNumberFormat="1" applyFill="1" applyAlignment="1">
      <alignment horizontal="center"/>
    </xf>
    <xf numFmtId="0" fontId="0" fillId="0" borderId="0" xfId="0" applyFill="1" applyAlignment="1">
      <alignment horizontal="center"/>
    </xf>
    <xf numFmtId="2" fontId="0" fillId="0" borderId="0" xfId="0" applyNumberFormat="1" applyFill="1" applyAlignment="1">
      <alignment horizontal="center" vertical="center"/>
    </xf>
    <xf numFmtId="14" fontId="0" fillId="0" borderId="0" xfId="0" applyNumberFormat="1" applyFill="1" applyAlignment="1">
      <alignment horizontal="center"/>
    </xf>
    <xf numFmtId="0" fontId="2" fillId="7" borderId="1" xfId="0" applyFont="1" applyFill="1" applyBorder="1" applyAlignment="1">
      <alignment horizontal="center" vertical="center" wrapText="1"/>
    </xf>
    <xf numFmtId="0" fontId="0" fillId="0" borderId="0" xfId="0" applyFill="1" applyBorder="1"/>
    <xf numFmtId="0" fontId="0" fillId="0" borderId="0" xfId="0" applyFill="1" applyBorder="1" applyAlignment="1">
      <alignment horizontal="center" vertical="center" wrapText="1"/>
    </xf>
    <xf numFmtId="0" fontId="2"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2"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1" fillId="4"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3" borderId="5" xfId="0" applyFill="1" applyBorder="1" applyAlignment="1">
      <alignment horizontal="center" vertical="center" wrapText="1"/>
    </xf>
    <xf numFmtId="0" fontId="0" fillId="5" borderId="5" xfId="0" applyFill="1" applyBorder="1" applyAlignment="1">
      <alignment horizontal="center" vertical="center" wrapText="1"/>
    </xf>
    <xf numFmtId="0" fontId="1" fillId="4" borderId="5"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0" fillId="0" borderId="0" xfId="0" applyBorder="1"/>
    <xf numFmtId="0" fontId="2" fillId="0" borderId="5" xfId="0" applyFont="1" applyFill="1" applyBorder="1" applyAlignment="1">
      <alignment horizontal="center" vertical="center" wrapText="1"/>
    </xf>
    <xf numFmtId="0" fontId="5" fillId="11" borderId="3" xfId="0" applyFont="1" applyFill="1" applyBorder="1" applyAlignment="1">
      <alignment horizontal="center" vertical="center" wrapText="1"/>
    </xf>
    <xf numFmtId="0" fontId="6" fillId="12" borderId="5" xfId="0" applyFont="1" applyFill="1" applyBorder="1" applyAlignment="1">
      <alignment horizontal="center" vertical="center" wrapText="1"/>
    </xf>
    <xf numFmtId="0" fontId="6" fillId="12" borderId="6" xfId="0" applyFont="1" applyFill="1" applyBorder="1" applyAlignment="1">
      <alignment horizontal="center" vertical="center" wrapText="1"/>
    </xf>
    <xf numFmtId="164" fontId="0" fillId="4" borderId="0" xfId="0" applyNumberFormat="1" applyFill="1" applyAlignment="1">
      <alignment horizontal="center" vertical="center"/>
    </xf>
    <xf numFmtId="0" fontId="5" fillId="13" borderId="5" xfId="0" applyFont="1" applyFill="1" applyBorder="1" applyAlignment="1">
      <alignment horizontal="center" vertical="center" wrapText="1"/>
    </xf>
    <xf numFmtId="14" fontId="0" fillId="0" borderId="0" xfId="0" applyNumberFormat="1"/>
    <xf numFmtId="0" fontId="0" fillId="0" borderId="0" xfId="0" applyFill="1" applyBorder="1" applyAlignment="1">
      <alignment horizontal="center"/>
    </xf>
    <xf numFmtId="0" fontId="8" fillId="4" borderId="0" xfId="0" applyFont="1" applyFill="1"/>
    <xf numFmtId="0" fontId="1" fillId="4" borderId="0" xfId="0" applyFont="1" applyFill="1" applyAlignment="1">
      <alignment horizontal="center"/>
    </xf>
    <xf numFmtId="0" fontId="1" fillId="4" borderId="0" xfId="0" applyFont="1" applyFill="1"/>
    <xf numFmtId="0" fontId="1" fillId="4" borderId="3" xfId="0" applyFont="1" applyFill="1" applyBorder="1" applyAlignment="1">
      <alignment horizontal="center" vertical="center" wrapText="1"/>
    </xf>
    <xf numFmtId="14" fontId="1" fillId="4" borderId="0" xfId="0" applyNumberFormat="1" applyFont="1" applyFill="1" applyAlignment="1">
      <alignment horizontal="center"/>
    </xf>
    <xf numFmtId="2" fontId="1" fillId="4" borderId="0" xfId="0" applyNumberFormat="1" applyFont="1" applyFill="1" applyAlignment="1">
      <alignment horizontal="center" vertical="center"/>
    </xf>
    <xf numFmtId="0" fontId="1" fillId="8" borderId="7" xfId="0" applyFont="1" applyFill="1" applyBorder="1" applyAlignment="1">
      <alignment horizontal="center" vertical="center" wrapText="1"/>
    </xf>
    <xf numFmtId="0" fontId="0" fillId="10" borderId="7" xfId="0" applyFill="1" applyBorder="1" applyAlignment="1">
      <alignment horizontal="center" vertical="center" wrapText="1"/>
    </xf>
    <xf numFmtId="2" fontId="0" fillId="0" borderId="0" xfId="0" applyNumberFormat="1" applyFill="1" applyBorder="1" applyAlignment="1">
      <alignment horizontal="center" vertical="center"/>
    </xf>
    <xf numFmtId="0" fontId="1" fillId="0" borderId="0" xfId="0" applyFont="1" applyFill="1" applyBorder="1"/>
    <xf numFmtId="0" fontId="0" fillId="0" borderId="0" xfId="0" applyAlignment="1">
      <alignment wrapText="1"/>
    </xf>
    <xf numFmtId="165" fontId="1" fillId="4" borderId="0" xfId="0" applyNumberFormat="1" applyFont="1" applyFill="1" applyAlignment="1">
      <alignment horizontal="center"/>
    </xf>
    <xf numFmtId="0" fontId="1" fillId="14" borderId="2" xfId="0" applyFont="1" applyFill="1" applyBorder="1" applyAlignment="1">
      <alignment horizontal="center" vertical="center" wrapText="1"/>
    </xf>
    <xf numFmtId="0" fontId="2" fillId="15" borderId="2" xfId="0" applyFont="1" applyFill="1" applyBorder="1" applyAlignment="1">
      <alignment horizontal="center" vertical="center" wrapText="1"/>
    </xf>
    <xf numFmtId="0" fontId="0" fillId="0" borderId="0" xfId="0" applyFill="1" applyAlignment="1">
      <alignment horizontal="left"/>
    </xf>
  </cellXfs>
  <cellStyles count="1">
    <cellStyle name="Normal" xfId="0" builtinId="0"/>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b="1">
                <a:solidFill>
                  <a:sysClr val="windowText" lastClr="000000"/>
                </a:solidFill>
              </a:rPr>
              <a:t>Intermezzo (zolpidem tartrate</a:t>
            </a:r>
            <a:r>
              <a:rPr lang="en-US" sz="1800" b="1" baseline="0">
                <a:solidFill>
                  <a:sysClr val="windowText" lastClr="000000"/>
                </a:solidFill>
              </a:rPr>
              <a:t>; </a:t>
            </a:r>
            <a:r>
              <a:rPr lang="en-US" sz="1800" b="1">
                <a:solidFill>
                  <a:sysClr val="windowText" lastClr="000000"/>
                </a:solidFill>
              </a:rPr>
              <a:t>NDA 22328) </a:t>
            </a:r>
          </a:p>
        </c:rich>
      </c:tx>
      <c:layout>
        <c:manualLayout>
          <c:xMode val="edge"/>
          <c:yMode val="edge"/>
          <c:x val="0.43042533550705231"/>
          <c:y val="7.7986052163867324E-3"/>
        </c:manualLayout>
      </c:layout>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1013226432613854"/>
          <c:y val="4.7364606706844253E-2"/>
          <c:w val="0.84355485533526098"/>
          <c:h val="0.7759662195943271"/>
        </c:manualLayout>
      </c:layout>
      <c:barChart>
        <c:barDir val="bar"/>
        <c:grouping val="stacked"/>
        <c:varyColors val="0"/>
        <c:ser>
          <c:idx val="0"/>
          <c:order val="0"/>
          <c:tx>
            <c:strRef>
              <c:f>'Bar Graph (# years)'!$B$1</c:f>
              <c:strCache>
                <c:ptCount val="1"/>
                <c:pt idx="0">
                  <c:v>Column1 (gap before earliest priority date)</c:v>
                </c:pt>
              </c:strCache>
            </c:strRef>
          </c:tx>
          <c:spPr>
            <a:noFill/>
            <a:ln>
              <a:solidFill>
                <a:schemeClr val="bg1"/>
              </a:solidFill>
            </a:ln>
            <a:effectLst/>
          </c:spPr>
          <c:invertIfNegative val="0"/>
          <c:cat>
            <c:strRef>
              <c:f>'Bar Graph (# years)'!$A$3:$A$7</c:f>
              <c:strCache>
                <c:ptCount val="5"/>
                <c:pt idx="0">
                  <c:v>7658945
(method/composition)</c:v>
                </c:pt>
                <c:pt idx="1">
                  <c:v>7682628
(method)</c:v>
                </c:pt>
                <c:pt idx="2">
                  <c:v>8242131
(method)</c:v>
                </c:pt>
                <c:pt idx="3">
                  <c:v>8252809
(composition)</c:v>
                </c:pt>
                <c:pt idx="4">
                  <c:v>NP</c:v>
                </c:pt>
              </c:strCache>
            </c:strRef>
          </c:cat>
          <c:val>
            <c:numRef>
              <c:f>'Bar Graph (# years)'!$B$3:$B$7</c:f>
              <c:numCache>
                <c:formatCode>0.00</c:formatCode>
                <c:ptCount val="5"/>
                <c:pt idx="0">
                  <c:v>0.53935660506502392</c:v>
                </c:pt>
                <c:pt idx="1">
                  <c:v>0.53935660506502392</c:v>
                </c:pt>
                <c:pt idx="2">
                  <c:v>1.8015058179329226</c:v>
                </c:pt>
                <c:pt idx="3">
                  <c:v>1.8015058179329226</c:v>
                </c:pt>
                <c:pt idx="4">
                  <c:v>7.3045859000684459</c:v>
                </c:pt>
              </c:numCache>
            </c:numRef>
          </c:val>
          <c:extLst>
            <c:ext xmlns:c16="http://schemas.microsoft.com/office/drawing/2014/chart" uri="{C3380CC4-5D6E-409C-BE32-E72D297353CC}">
              <c16:uniqueId val="{00000000-0E53-4201-BD09-CD710D8E74F7}"/>
            </c:ext>
          </c:extLst>
        </c:ser>
        <c:ser>
          <c:idx val="1"/>
          <c:order val="1"/>
          <c:tx>
            <c:strRef>
              <c:f>'Bar Graph (# years)'!$C$1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DCB3-4763-9A87-D8080EB16BBB}"/>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7658945
(method/composition)</c:v>
                </c:pt>
                <c:pt idx="1">
                  <c:v>7682628
(method)</c:v>
                </c:pt>
                <c:pt idx="2">
                  <c:v>8242131
(method)</c:v>
                </c:pt>
                <c:pt idx="3">
                  <c:v>8252809
(composition)</c:v>
                </c:pt>
                <c:pt idx="4">
                  <c:v>NP</c:v>
                </c:pt>
              </c:strCache>
            </c:strRef>
          </c:cat>
          <c:val>
            <c:numRef>
              <c:f>'Bar Graph (# years)'!$C$3:$C$7</c:f>
              <c:numCache>
                <c:formatCode>0.00</c:formatCode>
                <c:ptCount val="5"/>
                <c:pt idx="0">
                  <c:v>0</c:v>
                </c:pt>
                <c:pt idx="1">
                  <c:v>2.4585900068446271</c:v>
                </c:pt>
                <c:pt idx="2">
                  <c:v>8.2135523613963042E-3</c:v>
                </c:pt>
                <c:pt idx="3">
                  <c:v>4.043805612594114</c:v>
                </c:pt>
              </c:numCache>
            </c:numRef>
          </c:val>
          <c:extLst>
            <c:ext xmlns:c16="http://schemas.microsoft.com/office/drawing/2014/chart" uri="{C3380CC4-5D6E-409C-BE32-E72D297353CC}">
              <c16:uniqueId val="{00000001-0E53-4201-BD09-CD710D8E74F7}"/>
            </c:ext>
          </c:extLst>
        </c:ser>
        <c:ser>
          <c:idx val="2"/>
          <c:order val="2"/>
          <c:tx>
            <c:strRef>
              <c:f>'Bar Graph (# years)'!$D$1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7658945
(method/composition)</c:v>
                </c:pt>
                <c:pt idx="1">
                  <c:v>7682628
(method)</c:v>
                </c:pt>
                <c:pt idx="2">
                  <c:v>8242131
(method)</c:v>
                </c:pt>
                <c:pt idx="3">
                  <c:v>8252809
(composition)</c:v>
                </c:pt>
                <c:pt idx="4">
                  <c:v>NP</c:v>
                </c:pt>
              </c:strCache>
            </c:strRef>
          </c:cat>
          <c:val>
            <c:numRef>
              <c:f>'Bar Graph (# years)'!$D$3:$D$7</c:f>
              <c:numCache>
                <c:formatCode>0.00</c:formatCode>
                <c:ptCount val="5"/>
                <c:pt idx="0">
                  <c:v>4.9801505817932918</c:v>
                </c:pt>
                <c:pt idx="1">
                  <c:v>2.6365503080082138</c:v>
                </c:pt>
                <c:pt idx="2">
                  <c:v>6.2203969883641346</c:v>
                </c:pt>
                <c:pt idx="3">
                  <c:v>2.2231348391512662</c:v>
                </c:pt>
              </c:numCache>
            </c:numRef>
          </c:val>
          <c:extLst>
            <c:ext xmlns:c16="http://schemas.microsoft.com/office/drawing/2014/chart" uri="{C3380CC4-5D6E-409C-BE32-E72D297353CC}">
              <c16:uniqueId val="{00000002-0E53-4201-BD09-CD710D8E74F7}"/>
            </c:ext>
          </c:extLst>
        </c:ser>
        <c:ser>
          <c:idx val="3"/>
          <c:order val="3"/>
          <c:tx>
            <c:strRef>
              <c:f>'Bar Graph (# years)'!$E$1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dLbls>
            <c:dLbl>
              <c:idx val="0"/>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BE2-4310-8C68-15A6C735FFCB}"/>
                </c:ext>
              </c:extLst>
            </c:dLbl>
            <c:dLbl>
              <c:idx val="1"/>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BE2-4310-8C68-15A6C735FFCB}"/>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7658945
(method/composition)</c:v>
                </c:pt>
                <c:pt idx="1">
                  <c:v>7682628
(method)</c:v>
                </c:pt>
                <c:pt idx="2">
                  <c:v>8242131
(method)</c:v>
                </c:pt>
                <c:pt idx="3">
                  <c:v>8252809
(composition)</c:v>
                </c:pt>
                <c:pt idx="4">
                  <c:v>NP</c:v>
                </c:pt>
              </c:strCache>
            </c:strRef>
          </c:cat>
          <c:val>
            <c:numRef>
              <c:f>'Bar Graph (# years)'!$E$3:$E$7</c:f>
              <c:numCache>
                <c:formatCode>0.00</c:formatCode>
                <c:ptCount val="5"/>
                <c:pt idx="0">
                  <c:v>1.78507871321013</c:v>
                </c:pt>
                <c:pt idx="1">
                  <c:v>1.6700889801505818</c:v>
                </c:pt>
                <c:pt idx="2">
                  <c:v>0</c:v>
                </c:pt>
                <c:pt idx="3">
                  <c:v>0</c:v>
                </c:pt>
              </c:numCache>
            </c:numRef>
          </c:val>
          <c:extLst>
            <c:ext xmlns:c16="http://schemas.microsoft.com/office/drawing/2014/chart" uri="{C3380CC4-5D6E-409C-BE32-E72D297353CC}">
              <c16:uniqueId val="{00000003-0E53-4201-BD09-CD710D8E74F7}"/>
            </c:ext>
          </c:extLst>
        </c:ser>
        <c:ser>
          <c:idx val="4"/>
          <c:order val="4"/>
          <c:tx>
            <c:strRef>
              <c:f>'Bar Graph (# years)'!$F$1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7658945
(method/composition)</c:v>
                </c:pt>
                <c:pt idx="1">
                  <c:v>7682628
(method)</c:v>
                </c:pt>
                <c:pt idx="2">
                  <c:v>8242131
(method)</c:v>
                </c:pt>
                <c:pt idx="3">
                  <c:v>8252809
(composition)</c:v>
                </c:pt>
                <c:pt idx="4">
                  <c:v>NP</c:v>
                </c:pt>
              </c:strCache>
            </c:strRef>
          </c:cat>
          <c:val>
            <c:numRef>
              <c:f>'Bar Graph (# years)'!$F$3:$F$7</c:f>
              <c:numCache>
                <c:formatCode>0.00</c:formatCode>
                <c:ptCount val="5"/>
                <c:pt idx="0">
                  <c:v>13.234770704996578</c:v>
                </c:pt>
                <c:pt idx="1">
                  <c:v>13.234770704996578</c:v>
                </c:pt>
                <c:pt idx="2">
                  <c:v>13.77138945927447</c:v>
                </c:pt>
                <c:pt idx="3">
                  <c:v>12.470910335386721</c:v>
                </c:pt>
              </c:numCache>
            </c:numRef>
          </c:val>
          <c:extLst>
            <c:ext xmlns:c16="http://schemas.microsoft.com/office/drawing/2014/chart" uri="{C3380CC4-5D6E-409C-BE32-E72D297353CC}">
              <c16:uniqueId val="{00000004-0E53-4201-BD09-CD710D8E74F7}"/>
            </c:ext>
          </c:extLst>
        </c:ser>
        <c:ser>
          <c:idx val="5"/>
          <c:order val="5"/>
          <c:tx>
            <c:strRef>
              <c:f>'Bar Graph (# years)'!$G$1</c:f>
              <c:strCache>
                <c:ptCount val="1"/>
                <c:pt idx="0">
                  <c:v>Patent Term Adjustment</c:v>
                </c:pt>
              </c:strCache>
            </c:strRef>
          </c:tx>
          <c:spPr>
            <a:solidFill>
              <a:srgbClr val="00B0F0"/>
            </a:solidFill>
            <a:ln w="19050">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0-B97A-4221-BD94-C2F832681407}"/>
                </c:ext>
              </c:extLst>
            </c:dLbl>
            <c:dLbl>
              <c:idx val="1"/>
              <c:delete val="1"/>
              <c:extLst>
                <c:ext xmlns:c15="http://schemas.microsoft.com/office/drawing/2012/chart" uri="{CE6537A1-D6FC-4f65-9D91-7224C49458BB}"/>
                <c:ext xmlns:c16="http://schemas.microsoft.com/office/drawing/2014/chart" uri="{C3380CC4-5D6E-409C-BE32-E72D297353CC}">
                  <c16:uniqueId val="{00000000-E676-43FE-9554-9E1875DA8095}"/>
                </c:ext>
              </c:extLst>
            </c:dLbl>
            <c:dLbl>
              <c:idx val="3"/>
              <c:delete val="1"/>
              <c:extLst>
                <c:ext xmlns:c15="http://schemas.microsoft.com/office/drawing/2012/chart" uri="{CE6537A1-D6FC-4f65-9D91-7224C49458BB}"/>
                <c:ext xmlns:c16="http://schemas.microsoft.com/office/drawing/2014/chart" uri="{C3380CC4-5D6E-409C-BE32-E72D297353CC}">
                  <c16:uniqueId val="{00000000-FF40-4451-ACC9-5BE00FEDA2B8}"/>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7658945
(method/composition)</c:v>
                </c:pt>
                <c:pt idx="1">
                  <c:v>7682628
(method)</c:v>
                </c:pt>
                <c:pt idx="2">
                  <c:v>8242131
(method)</c:v>
                </c:pt>
                <c:pt idx="3">
                  <c:v>8252809
(composition)</c:v>
                </c:pt>
                <c:pt idx="4">
                  <c:v>NP</c:v>
                </c:pt>
              </c:strCache>
            </c:strRef>
          </c:cat>
          <c:val>
            <c:numRef>
              <c:f>'Bar Graph (# years)'!$G$3:$G$7</c:f>
              <c:numCache>
                <c:formatCode>0.00</c:formatCode>
                <c:ptCount val="5"/>
                <c:pt idx="0">
                  <c:v>0</c:v>
                </c:pt>
                <c:pt idx="1">
                  <c:v>0</c:v>
                </c:pt>
                <c:pt idx="2">
                  <c:v>2.8418891170431211</c:v>
                </c:pt>
                <c:pt idx="3">
                  <c:v>0</c:v>
                </c:pt>
              </c:numCache>
            </c:numRef>
          </c:val>
          <c:extLst>
            <c:ext xmlns:c16="http://schemas.microsoft.com/office/drawing/2014/chart" uri="{C3380CC4-5D6E-409C-BE32-E72D297353CC}">
              <c16:uniqueId val="{00000013-0E53-4201-BD09-CD710D8E74F7}"/>
            </c:ext>
          </c:extLst>
        </c:ser>
        <c:ser>
          <c:idx val="7"/>
          <c:order val="6"/>
          <c:tx>
            <c:strRef>
              <c:f>'Bar Graph (# years)'!$H$1</c:f>
              <c:strCache>
                <c:ptCount val="1"/>
                <c:pt idx="0">
                  <c:v>Patent Term Extension</c:v>
                </c:pt>
              </c:strCache>
            </c:strRef>
          </c:tx>
          <c:spPr>
            <a:solidFill>
              <a:srgbClr val="CC99FF"/>
            </a:solidFill>
            <a:ln w="19050">
              <a:noFill/>
            </a:ln>
            <a:effectLst/>
            <a:scene3d>
              <a:camera prst="orthographicFront"/>
              <a:lightRig rig="threePt" dir="t"/>
            </a:scene3d>
            <a:sp3d>
              <a:bevelT/>
            </a:sp3d>
          </c:spPr>
          <c:invertIfNegative val="0"/>
          <c:cat>
            <c:strRef>
              <c:f>'Bar Graph (# years)'!$A$3:$A$7</c:f>
              <c:strCache>
                <c:ptCount val="5"/>
                <c:pt idx="0">
                  <c:v>7658945
(method/composition)</c:v>
                </c:pt>
                <c:pt idx="1">
                  <c:v>7682628
(method)</c:v>
                </c:pt>
                <c:pt idx="2">
                  <c:v>8242131
(method)</c:v>
                </c:pt>
                <c:pt idx="3">
                  <c:v>8252809
(composition)</c:v>
                </c:pt>
                <c:pt idx="4">
                  <c:v>NP</c:v>
                </c:pt>
              </c:strCache>
            </c:strRef>
          </c:cat>
          <c:val>
            <c:numRef>
              <c:f>'Bar Graph (# years)'!$H$3:$H$7</c:f>
              <c:numCache>
                <c:formatCode>0.000</c:formatCode>
                <c:ptCount val="5"/>
                <c:pt idx="0">
                  <c:v>0</c:v>
                </c:pt>
                <c:pt idx="1">
                  <c:v>0</c:v>
                </c:pt>
                <c:pt idx="2">
                  <c:v>0</c:v>
                </c:pt>
                <c:pt idx="3">
                  <c:v>0</c:v>
                </c:pt>
              </c:numCache>
            </c:numRef>
          </c:val>
          <c:extLst>
            <c:ext xmlns:c16="http://schemas.microsoft.com/office/drawing/2014/chart" uri="{C3380CC4-5D6E-409C-BE32-E72D297353CC}">
              <c16:uniqueId val="{00000014-0E53-4201-BD09-CD710D8E74F7}"/>
            </c:ext>
          </c:extLst>
        </c:ser>
        <c:ser>
          <c:idx val="9"/>
          <c:order val="7"/>
          <c:tx>
            <c:strRef>
              <c:f>'Bar Graph (# years)'!$J$1</c:f>
              <c:strCache>
                <c:ptCount val="1"/>
                <c:pt idx="0">
                  <c:v>FDCA Exclusivity</c:v>
                </c:pt>
              </c:strCache>
            </c:strRef>
          </c:tx>
          <c:spPr>
            <a:pattFill prst="lgCheck">
              <a:fgClr>
                <a:schemeClr val="accent1">
                  <a:lumMod val="50000"/>
                </a:schemeClr>
              </a:fgClr>
              <a:bgClr>
                <a:schemeClr val="bg1"/>
              </a:bgClr>
            </a:pattFill>
            <a:ln>
              <a:noFill/>
            </a:ln>
            <a:effectLst/>
            <a:scene3d>
              <a:camera prst="orthographicFront"/>
              <a:lightRig rig="threePt" dir="t"/>
            </a:scene3d>
            <a:sp3d>
              <a:bevelT/>
            </a:sp3d>
          </c:spPr>
          <c:invertIfNegative val="0"/>
          <c:dLbls>
            <c:dLbl>
              <c:idx val="4"/>
              <c:layout>
                <c:manualLayout>
                  <c:x val="6.9436406557700362E-4"/>
                  <c:y val="-5.5093251835809098E-2"/>
                </c:manualLayout>
              </c:layout>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CB3-4763-9A87-D8080EB16BB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7658945
(method/composition)</c:v>
                </c:pt>
                <c:pt idx="1">
                  <c:v>7682628
(method)</c:v>
                </c:pt>
                <c:pt idx="2">
                  <c:v>8242131
(method)</c:v>
                </c:pt>
                <c:pt idx="3">
                  <c:v>8252809
(composition)</c:v>
                </c:pt>
                <c:pt idx="4">
                  <c:v>NP</c:v>
                </c:pt>
              </c:strCache>
            </c:strRef>
          </c:cat>
          <c:val>
            <c:numRef>
              <c:f>'Bar Graph (# years)'!$J$3:$J$7</c:f>
              <c:numCache>
                <c:formatCode>0.000</c:formatCode>
                <c:ptCount val="5"/>
                <c:pt idx="4" formatCode="0.0">
                  <c:v>3.0006844626967832</c:v>
                </c:pt>
              </c:numCache>
            </c:numRef>
          </c:val>
          <c:extLst>
            <c:ext xmlns:c16="http://schemas.microsoft.com/office/drawing/2014/chart" uri="{C3380CC4-5D6E-409C-BE32-E72D297353CC}">
              <c16:uniqueId val="{00000023-0E53-4201-BD09-CD710D8E74F7}"/>
            </c:ext>
          </c:extLst>
        </c:ser>
        <c:ser>
          <c:idx val="6"/>
          <c:order val="8"/>
          <c:tx>
            <c:strRef>
              <c:f>'Bar Graph (# years)'!$I$1</c:f>
              <c:strCache>
                <c:ptCount val="1"/>
                <c:pt idx="0">
                  <c:v>FDCA Pediatric Exclusivity (PED)</c:v>
                </c:pt>
              </c:strCache>
            </c:strRef>
          </c:tx>
          <c:spPr>
            <a:pattFill prst="lgCheck">
              <a:fgClr>
                <a:schemeClr val="accent4">
                  <a:lumMod val="75000"/>
                </a:schemeClr>
              </a:fgClr>
              <a:bgClr>
                <a:schemeClr val="bg1"/>
              </a:bgClr>
            </a:pattFill>
            <a:ln w="19050">
              <a:noFill/>
            </a:ln>
            <a:effectLst/>
            <a:scene3d>
              <a:camera prst="orthographicFront"/>
              <a:lightRig rig="threePt" dir="t"/>
            </a:scene3d>
            <a:sp3d>
              <a:bevelT/>
            </a:sp3d>
          </c:spPr>
          <c:invertIfNegative val="0"/>
          <c:cat>
            <c:strRef>
              <c:f>'Bar Graph (# years)'!$A$3:$A$7</c:f>
              <c:strCache>
                <c:ptCount val="5"/>
                <c:pt idx="0">
                  <c:v>7658945
(method/composition)</c:v>
                </c:pt>
                <c:pt idx="1">
                  <c:v>7682628
(method)</c:v>
                </c:pt>
                <c:pt idx="2">
                  <c:v>8242131
(method)</c:v>
                </c:pt>
                <c:pt idx="3">
                  <c:v>8252809
(composition)</c:v>
                </c:pt>
                <c:pt idx="4">
                  <c:v>NP</c:v>
                </c:pt>
              </c:strCache>
            </c:strRef>
          </c:cat>
          <c:val>
            <c:numRef>
              <c:f>'Bar Graph (# years)'!$I$3:$I$7</c:f>
              <c:numCache>
                <c:formatCode>0.000</c:formatCode>
                <c:ptCount val="5"/>
                <c:pt idx="0">
                  <c:v>0</c:v>
                </c:pt>
                <c:pt idx="1">
                  <c:v>0</c:v>
                </c:pt>
                <c:pt idx="2">
                  <c:v>0</c:v>
                </c:pt>
                <c:pt idx="3">
                  <c:v>0</c:v>
                </c:pt>
              </c:numCache>
            </c:numRef>
          </c:val>
          <c:extLst>
            <c:ext xmlns:c16="http://schemas.microsoft.com/office/drawing/2014/chart" uri="{C3380CC4-5D6E-409C-BE32-E72D297353CC}">
              <c16:uniqueId val="{0000001A-0E53-4201-BD09-CD710D8E74F7}"/>
            </c:ext>
          </c:extLst>
        </c:ser>
        <c:ser>
          <c:idx val="8"/>
          <c:order val="9"/>
          <c:tx>
            <c:strRef>
              <c:f>'Bar Graph (# years)'!$K$1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dLbls>
            <c:dLbl>
              <c:idx val="1"/>
              <c:delete val="1"/>
              <c:extLst>
                <c:ext xmlns:c15="http://schemas.microsoft.com/office/drawing/2012/chart" uri="{CE6537A1-D6FC-4f65-9D91-7224C49458BB}"/>
                <c:ext xmlns:c16="http://schemas.microsoft.com/office/drawing/2014/chart" uri="{C3380CC4-5D6E-409C-BE32-E72D297353CC}">
                  <c16:uniqueId val="{00000001-DCB3-4763-9A87-D8080EB16BBB}"/>
                </c:ext>
              </c:extLst>
            </c:dLbl>
            <c:dLbl>
              <c:idx val="2"/>
              <c:delete val="1"/>
              <c:extLst>
                <c:ext xmlns:c15="http://schemas.microsoft.com/office/drawing/2012/chart" uri="{CE6537A1-D6FC-4f65-9D91-7224C49458BB}"/>
                <c:ext xmlns:c16="http://schemas.microsoft.com/office/drawing/2014/chart" uri="{C3380CC4-5D6E-409C-BE32-E72D297353CC}">
                  <c16:uniqueId val="{00000002-DCB3-4763-9A87-D8080EB16BBB}"/>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years)'!$A$3:$A$7</c:f>
              <c:strCache>
                <c:ptCount val="5"/>
                <c:pt idx="0">
                  <c:v>7658945
(method/composition)</c:v>
                </c:pt>
                <c:pt idx="1">
                  <c:v>7682628
(method)</c:v>
                </c:pt>
                <c:pt idx="2">
                  <c:v>8242131
(method)</c:v>
                </c:pt>
                <c:pt idx="3">
                  <c:v>8252809
(composition)</c:v>
                </c:pt>
                <c:pt idx="4">
                  <c:v>NP</c:v>
                </c:pt>
              </c:strCache>
            </c:strRef>
          </c:cat>
          <c:val>
            <c:numRef>
              <c:f>'Bar Graph (# years)'!$K$3:$K$7</c:f>
              <c:numCache>
                <c:formatCode>0.00</c:formatCode>
                <c:ptCount val="5"/>
                <c:pt idx="0">
                  <c:v>2.1574264202600957</c:v>
                </c:pt>
                <c:pt idx="1">
                  <c:v>0</c:v>
                </c:pt>
                <c:pt idx="2">
                  <c:v>0</c:v>
                </c:pt>
                <c:pt idx="3">
                  <c:v>1.2895277207392197</c:v>
                </c:pt>
              </c:numCache>
            </c:numRef>
          </c:val>
          <c:extLst>
            <c:ext xmlns:c16="http://schemas.microsoft.com/office/drawing/2014/chart" uri="{C3380CC4-5D6E-409C-BE32-E72D297353CC}">
              <c16:uniqueId val="{00000021-0E53-4201-BD09-CD710D8E74F7}"/>
            </c:ext>
          </c:extLst>
        </c:ser>
        <c:dLbls>
          <c:showLegendKey val="0"/>
          <c:showVal val="0"/>
          <c:showCatName val="0"/>
          <c:showSerName val="0"/>
          <c:showPercent val="0"/>
          <c:showBubbleSize val="0"/>
        </c:dLbls>
        <c:gapWidth val="100"/>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or Exclusivities</a:t>
                </a:r>
              </a:p>
            </c:rich>
          </c:tx>
          <c:layout>
            <c:manualLayout>
              <c:xMode val="edge"/>
              <c:yMode val="edge"/>
              <c:x val="1.2230825190617413E-2"/>
              <c:y val="0.31703070050920185"/>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max val="2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4.2014876121350124E-2"/>
              <c:y val="0.84822730955141301"/>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ayout>
        <c:manualLayout>
          <c:xMode val="edge"/>
          <c:yMode val="edge"/>
          <c:x val="3.0707075301923983E-2"/>
          <c:y val="0.91560375371581193"/>
          <c:w val="0.96844727674514053"/>
          <c:h val="7.2698419756353327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404283</xdr:colOff>
      <xdr:row>9</xdr:row>
      <xdr:rowOff>129116</xdr:rowOff>
    </xdr:from>
    <xdr:to>
      <xdr:col>11</xdr:col>
      <xdr:colOff>12700</xdr:colOff>
      <xdr:row>48</xdr:row>
      <xdr:rowOff>76200</xdr:rowOff>
    </xdr:to>
    <xdr:graphicFrame macro="">
      <xdr:nvGraphicFramePr>
        <xdr:cNvPr id="3" name="Chart 2" descr="INTERMEZZO (zoplidem tartrate; NDA 22328)&#10;&#10;INTERMEZZO was approved on November 23, 2011. Generic versions of both strengths of INTERMEZZO were launched on March 23, 2016, after all of the Orange Book-listed patents were found noninfringed or invalid during litigation.  Thus, the NDA applicant enjoyed about four years of market exclusivity for INTERMEZZO during the period from FDA approval to generic launch. &#10;USPTO identified one, three-year NCI exclusivity (NP) and four patents for both strengths. The two earlier-filed patents relate to sublingual formulations containing zolpidem and a buffer and methods of administering the formulations. The two later-filed patents relate to formulations and methods for treating middle of the night (MOTN) insomnia.&#10;">
          <a:extLst>
            <a:ext uri="{FF2B5EF4-FFF2-40B4-BE49-F238E27FC236}">
              <a16:creationId xmlns:a16="http://schemas.microsoft.com/office/drawing/2014/main" id="{7848B430-517F-4A64-A856-7E0C0962F6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0.86915</cdr:y>
    </cdr:from>
    <cdr:to>
      <cdr:x>0.99721</cdr:x>
      <cdr:y>0.92769</cdr:y>
    </cdr:to>
    <cdr:sp macro="" textlink="">
      <cdr:nvSpPr>
        <cdr:cNvPr id="2" name="TextBox 1">
          <a:extLst xmlns:a="http://schemas.openxmlformats.org/drawingml/2006/main">
            <a:ext uri="{FF2B5EF4-FFF2-40B4-BE49-F238E27FC236}">
              <a16:creationId xmlns:a16="http://schemas.microsoft.com/office/drawing/2014/main" id="{5A5140F4-1933-4969-963F-80C4A27CD398}"/>
            </a:ext>
          </a:extLst>
        </cdr:cNvPr>
        <cdr:cNvSpPr txBox="1"/>
      </cdr:nvSpPr>
      <cdr:spPr>
        <a:xfrm xmlns:a="http://schemas.openxmlformats.org/drawingml/2006/main">
          <a:off x="0" y="6411384"/>
          <a:ext cx="18239088" cy="4318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600" b="1" baseline="0">
              <a:solidFill>
                <a:sysClr val="windowText" lastClr="000000"/>
              </a:solidFill>
            </a:rPr>
            <a:t>          	             8/3/2004                                                 8/3/2009                                                   8/3</a:t>
          </a:r>
          <a:r>
            <a:rPr lang="en-US" sz="1600" b="1">
              <a:solidFill>
                <a:sysClr val="windowText" lastClr="000000"/>
              </a:solidFill>
            </a:rPr>
            <a:t>/2014</a:t>
          </a:r>
          <a:r>
            <a:rPr lang="en-US" sz="1600" b="1" baseline="0">
              <a:solidFill>
                <a:sysClr val="windowText" lastClr="000000"/>
              </a:solidFill>
            </a:rPr>
            <a:t>                                                   8/3</a:t>
          </a:r>
          <a:r>
            <a:rPr lang="en-US" sz="1600" b="1">
              <a:solidFill>
                <a:sysClr val="windowText" lastClr="000000"/>
              </a:solidFill>
            </a:rPr>
            <a:t>/2019</a:t>
          </a:r>
          <a:r>
            <a:rPr lang="en-US" sz="1600" b="1" baseline="0">
              <a:solidFill>
                <a:sysClr val="windowText" lastClr="000000"/>
              </a:solidFill>
            </a:rPr>
            <a:t>                                                  8/3/2024                                                  8/3/2029                                                         	           </a:t>
          </a:r>
          <a:endParaRPr lang="en-US" sz="1600" b="1">
            <a:solidFill>
              <a:sysClr val="windowText" lastClr="000000"/>
            </a:solidFill>
          </a:endParaRPr>
        </a:p>
      </cdr:txBody>
    </cdr:sp>
  </cdr:relSizeAnchor>
  <cdr:relSizeAnchor xmlns:cdr="http://schemas.openxmlformats.org/drawingml/2006/chartDrawing">
    <cdr:from>
      <cdr:x>0.35464</cdr:x>
      <cdr:y>0.08311</cdr:y>
    </cdr:from>
    <cdr:to>
      <cdr:x>0.3552</cdr:x>
      <cdr:y>0.78639</cdr:y>
    </cdr:to>
    <cdr:cxnSp macro="">
      <cdr:nvCxnSpPr>
        <cdr:cNvPr id="28" name="Straight Connector 27">
          <a:extLst xmlns:a="http://schemas.openxmlformats.org/drawingml/2006/main">
            <a:ext uri="{FF2B5EF4-FFF2-40B4-BE49-F238E27FC236}">
              <a16:creationId xmlns:a16="http://schemas.microsoft.com/office/drawing/2014/main" id="{4724CD66-8470-459C-B027-D61D2C46AE4E}"/>
            </a:ext>
          </a:extLst>
        </cdr:cNvPr>
        <cdr:cNvCxnSpPr/>
      </cdr:nvCxnSpPr>
      <cdr:spPr>
        <a:xfrm xmlns:a="http://schemas.openxmlformats.org/drawingml/2006/main" flipH="1">
          <a:off x="6486440" y="613080"/>
          <a:ext cx="10243" cy="5187804"/>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0.28221</cdr:x>
      <cdr:y>0.08247</cdr:y>
    </cdr:from>
    <cdr:to>
      <cdr:x>0.35615</cdr:x>
      <cdr:y>0.16327</cdr:y>
    </cdr:to>
    <cdr:sp macro="" textlink="">
      <cdr:nvSpPr>
        <cdr:cNvPr id="29" name="TextBox 3">
          <a:extLst xmlns:a="http://schemas.openxmlformats.org/drawingml/2006/main">
            <a:ext uri="{FF2B5EF4-FFF2-40B4-BE49-F238E27FC236}">
              <a16:creationId xmlns:a16="http://schemas.microsoft.com/office/drawing/2014/main" id="{9FDDE49E-6084-4F0A-B8A3-D8CD407AB70B}"/>
            </a:ext>
          </a:extLst>
        </cdr:cNvPr>
        <cdr:cNvSpPr txBox="1"/>
      </cdr:nvSpPr>
      <cdr:spPr>
        <a:xfrm xmlns:a="http://schemas.openxmlformats.org/drawingml/2006/main">
          <a:off x="5161720" y="608334"/>
          <a:ext cx="1352371" cy="596050"/>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00B050"/>
              </a:solidFill>
            </a:rPr>
            <a:t>FDA Approval 11/23/2011</a:t>
          </a:r>
        </a:p>
      </cdr:txBody>
    </cdr:sp>
  </cdr:relSizeAnchor>
  <cdr:relSizeAnchor xmlns:cdr="http://schemas.openxmlformats.org/drawingml/2006/chartDrawing">
    <cdr:from>
      <cdr:x>0.48633</cdr:x>
      <cdr:y>0.08924</cdr:y>
    </cdr:from>
    <cdr:to>
      <cdr:x>0.56979</cdr:x>
      <cdr:y>0.16671</cdr:y>
    </cdr:to>
    <cdr:sp macro="" textlink="">
      <cdr:nvSpPr>
        <cdr:cNvPr id="6" name="TextBox 3">
          <a:extLst xmlns:a="http://schemas.openxmlformats.org/drawingml/2006/main">
            <a:ext uri="{FF2B5EF4-FFF2-40B4-BE49-F238E27FC236}">
              <a16:creationId xmlns:a16="http://schemas.microsoft.com/office/drawing/2014/main" id="{31492577-D394-4575-A6F3-792D6BC99D53}"/>
            </a:ext>
          </a:extLst>
        </cdr:cNvPr>
        <cdr:cNvSpPr txBox="1"/>
      </cdr:nvSpPr>
      <cdr:spPr>
        <a:xfrm xmlns:a="http://schemas.openxmlformats.org/drawingml/2006/main">
          <a:off x="8894988" y="658284"/>
          <a:ext cx="1526496" cy="571500"/>
        </a:xfrm>
        <a:prstGeom xmlns:a="http://schemas.openxmlformats.org/drawingml/2006/main" prst="rect">
          <a:avLst/>
        </a:prstGeom>
        <a:noFill xmlns:a="http://schemas.openxmlformats.org/drawingml/2006/main"/>
        <a:ln xmlns:a="http://schemas.openxmlformats.org/drawingml/2006/main" w="28575" cmpd="sng">
          <a:solidFill>
            <a:srgbClr val="7030A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7030A0"/>
              </a:solidFill>
            </a:rPr>
            <a:t>Generic Launch 3/23/2016</a:t>
          </a:r>
        </a:p>
      </cdr:txBody>
    </cdr:sp>
  </cdr:relSizeAnchor>
  <cdr:relSizeAnchor xmlns:cdr="http://schemas.openxmlformats.org/drawingml/2006/chartDrawing">
    <cdr:from>
      <cdr:x>0.48617</cdr:x>
      <cdr:y>0.16155</cdr:y>
    </cdr:from>
    <cdr:to>
      <cdr:x>0.48644</cdr:x>
      <cdr:y>0.78523</cdr:y>
    </cdr:to>
    <cdr:cxnSp macro="">
      <cdr:nvCxnSpPr>
        <cdr:cNvPr id="9" name="Straight Connector 8">
          <a:extLst xmlns:a="http://schemas.openxmlformats.org/drawingml/2006/main">
            <a:ext uri="{FF2B5EF4-FFF2-40B4-BE49-F238E27FC236}">
              <a16:creationId xmlns:a16="http://schemas.microsoft.com/office/drawing/2014/main" id="{FE7ED180-A889-41EA-AC80-CF7BCC306619}"/>
            </a:ext>
          </a:extLst>
        </cdr:cNvPr>
        <cdr:cNvCxnSpPr/>
      </cdr:nvCxnSpPr>
      <cdr:spPr>
        <a:xfrm xmlns:a="http://schemas.openxmlformats.org/drawingml/2006/main">
          <a:off x="8892117" y="1191684"/>
          <a:ext cx="4962" cy="4600635"/>
        </a:xfrm>
        <a:prstGeom xmlns:a="http://schemas.openxmlformats.org/drawingml/2006/main" prst="line">
          <a:avLst/>
        </a:prstGeom>
        <a:ln xmlns:a="http://schemas.openxmlformats.org/drawingml/2006/main" w="28575">
          <a:solidFill>
            <a:srgbClr val="7030A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AA14"/>
  <sheetViews>
    <sheetView topLeftCell="E1" zoomScale="90" zoomScaleNormal="90" workbookViewId="0">
      <pane ySplit="1" topLeftCell="A2" activePane="bottomLeft" state="frozen"/>
      <selection pane="bottomLeft" activeCell="D26" sqref="D26"/>
    </sheetView>
  </sheetViews>
  <sheetFormatPr defaultRowHeight="14.4" x14ac:dyDescent="0.3"/>
  <cols>
    <col min="1" max="1" width="42.33203125" bestFit="1" customWidth="1"/>
    <col min="2" max="2" width="17.44140625" customWidth="1"/>
    <col min="3" max="3" width="15.88671875" style="1" customWidth="1"/>
    <col min="4" max="4" width="27" customWidth="1"/>
    <col min="5" max="5" width="14.88671875" style="1" customWidth="1"/>
    <col min="6" max="6" width="24.6640625" customWidth="1"/>
    <col min="7" max="7" width="16" style="1" customWidth="1"/>
    <col min="8" max="8" width="25.33203125" customWidth="1"/>
    <col min="9" max="9" width="20.5546875" style="1" customWidth="1"/>
    <col min="10" max="10" width="16.6640625" customWidth="1"/>
    <col min="11" max="11" width="20.5546875" customWidth="1"/>
    <col min="12" max="12" width="29.5546875" customWidth="1"/>
    <col min="13" max="13" width="30.44140625" customWidth="1"/>
    <col min="14" max="14" width="14.6640625" customWidth="1"/>
    <col min="15" max="15" width="18" customWidth="1"/>
    <col min="16" max="20" width="21.109375" customWidth="1"/>
    <col min="21" max="21" width="21.88671875" customWidth="1"/>
    <col min="22" max="22" width="27" customWidth="1"/>
    <col min="23" max="23" width="16.88671875" customWidth="1"/>
    <col min="24" max="25" width="10.109375" bestFit="1" customWidth="1"/>
    <col min="27" max="27" width="10.109375" bestFit="1" customWidth="1"/>
  </cols>
  <sheetData>
    <row r="1" spans="1:27" s="31" customFormat="1" ht="133.5" customHeight="1" x14ac:dyDescent="0.3">
      <c r="A1" s="23" t="s">
        <v>0</v>
      </c>
      <c r="B1" s="24" t="s">
        <v>1</v>
      </c>
      <c r="C1" s="24" t="s">
        <v>2</v>
      </c>
      <c r="D1" s="24" t="s">
        <v>3</v>
      </c>
      <c r="E1" s="24" t="s">
        <v>4</v>
      </c>
      <c r="F1" s="25" t="s">
        <v>5</v>
      </c>
      <c r="G1" s="24" t="s">
        <v>6</v>
      </c>
      <c r="H1" s="26" t="s">
        <v>7</v>
      </c>
      <c r="I1" s="24" t="s">
        <v>8</v>
      </c>
      <c r="J1" s="24" t="s">
        <v>9</v>
      </c>
      <c r="K1" s="27" t="s">
        <v>10</v>
      </c>
      <c r="L1" s="24" t="s">
        <v>11</v>
      </c>
      <c r="M1" s="37" t="s">
        <v>12</v>
      </c>
      <c r="N1" s="28" t="s">
        <v>13</v>
      </c>
      <c r="O1" s="24" t="s">
        <v>14</v>
      </c>
      <c r="P1" s="9" t="s">
        <v>15</v>
      </c>
      <c r="Q1" s="24" t="s">
        <v>16</v>
      </c>
      <c r="R1" s="24" t="s">
        <v>17</v>
      </c>
      <c r="S1" s="34" t="s">
        <v>18</v>
      </c>
      <c r="T1" s="35" t="s">
        <v>19</v>
      </c>
      <c r="U1" s="32" t="s">
        <v>20</v>
      </c>
      <c r="V1" s="29" t="s">
        <v>21</v>
      </c>
      <c r="W1" s="30" t="s">
        <v>22</v>
      </c>
    </row>
    <row r="2" spans="1:27" s="10" customFormat="1" ht="90" customHeight="1" x14ac:dyDescent="0.3">
      <c r="A2" s="33" t="s">
        <v>23</v>
      </c>
      <c r="B2" s="14" t="s">
        <v>24</v>
      </c>
      <c r="C2" s="14" t="s">
        <v>24</v>
      </c>
      <c r="D2" s="14" t="s">
        <v>25</v>
      </c>
      <c r="E2" s="14" t="s">
        <v>24</v>
      </c>
      <c r="F2" s="14" t="s">
        <v>26</v>
      </c>
      <c r="G2" s="14" t="s">
        <v>24</v>
      </c>
      <c r="H2" s="14" t="s">
        <v>27</v>
      </c>
      <c r="I2" s="14" t="s">
        <v>28</v>
      </c>
      <c r="J2" s="14" t="s">
        <v>24</v>
      </c>
      <c r="K2" s="33" t="s">
        <v>29</v>
      </c>
      <c r="L2" s="14" t="s">
        <v>30</v>
      </c>
      <c r="M2" s="33" t="s">
        <v>31</v>
      </c>
      <c r="N2" s="14" t="s">
        <v>32</v>
      </c>
      <c r="O2" s="14" t="s">
        <v>33</v>
      </c>
      <c r="P2" s="14" t="s">
        <v>34</v>
      </c>
      <c r="Q2" s="14" t="s">
        <v>35</v>
      </c>
      <c r="R2" s="14" t="s">
        <v>36</v>
      </c>
      <c r="S2" s="14" t="s">
        <v>37</v>
      </c>
      <c r="T2" s="14" t="s">
        <v>38</v>
      </c>
      <c r="U2" s="15" t="s">
        <v>24</v>
      </c>
      <c r="V2" s="15" t="s">
        <v>39</v>
      </c>
      <c r="W2" s="15" t="s">
        <v>40</v>
      </c>
    </row>
    <row r="3" spans="1:27" s="4" customFormat="1" x14ac:dyDescent="0.3">
      <c r="A3" s="54">
        <v>7658945</v>
      </c>
      <c r="B3" s="8">
        <v>38202</v>
      </c>
      <c r="C3" s="8">
        <v>38399</v>
      </c>
      <c r="D3" s="5">
        <f t="shared" ref="D3:D7" si="0">DATEDIF(B3, C3, "D")</f>
        <v>197</v>
      </c>
      <c r="E3" s="8">
        <v>38399</v>
      </c>
      <c r="F3" s="6">
        <f>DATEDIF(C3, E3, "D")</f>
        <v>0</v>
      </c>
      <c r="G3" s="8">
        <v>40218</v>
      </c>
      <c r="H3" s="6">
        <f>DATEDIF(E3, G3, "D")</f>
        <v>1819</v>
      </c>
      <c r="I3" s="8">
        <v>45704</v>
      </c>
      <c r="J3" s="8">
        <v>40870</v>
      </c>
      <c r="K3" s="6">
        <f t="shared" ref="K3:K6" si="1">IF(J3&lt;G3, 0, IF(Q3&lt;I3, IF(Q3&lt;J3, (Q3-G3), (J3-G3)), IF(I3&lt;J3, (I3-G3), (J3-G3))))</f>
        <v>652</v>
      </c>
      <c r="L3" s="8">
        <v>45704</v>
      </c>
      <c r="M3" s="5">
        <f t="shared" ref="M3:M6" si="2">IF(G3&lt;J3, IF(Q3&lt;I3, (Q3-J3), (I3-J3)), IF(Q3&lt;I3, (Q3-G3), (I3-G3)))</f>
        <v>4834</v>
      </c>
      <c r="N3" s="6">
        <v>788</v>
      </c>
      <c r="O3" s="8">
        <f>I3+N3</f>
        <v>46492</v>
      </c>
      <c r="P3" s="6">
        <v>0</v>
      </c>
      <c r="Q3" s="8">
        <f t="shared" ref="Q3:Q6" si="3">IF(L3&gt;O3, O3, L3)</f>
        <v>45704</v>
      </c>
      <c r="R3" s="8">
        <f>Q3+P3</f>
        <v>45704</v>
      </c>
      <c r="S3" s="8">
        <v>46492</v>
      </c>
      <c r="T3" s="6"/>
      <c r="U3" s="6"/>
      <c r="V3" s="5"/>
      <c r="W3" s="6">
        <f t="shared" ref="W3:W6" si="4">DATEDIF(Q3, O3, "D")</f>
        <v>788</v>
      </c>
    </row>
    <row r="4" spans="1:27" s="4" customFormat="1" x14ac:dyDescent="0.3">
      <c r="A4" s="54">
        <v>7682628</v>
      </c>
      <c r="B4" s="8">
        <v>38202</v>
      </c>
      <c r="C4" s="8">
        <v>38399</v>
      </c>
      <c r="D4" s="5">
        <f t="shared" si="0"/>
        <v>197</v>
      </c>
      <c r="E4" s="8">
        <v>39297</v>
      </c>
      <c r="F4" s="6">
        <f>DATEDIF(C4, E4, "D")</f>
        <v>898</v>
      </c>
      <c r="G4" s="8">
        <v>40260</v>
      </c>
      <c r="H4" s="6">
        <f>DATEDIF(E4, G4, "D")</f>
        <v>963</v>
      </c>
      <c r="I4" s="8">
        <v>45704</v>
      </c>
      <c r="J4" s="8">
        <v>40870</v>
      </c>
      <c r="K4" s="6">
        <f t="shared" si="1"/>
        <v>610</v>
      </c>
      <c r="L4" s="8">
        <v>46492</v>
      </c>
      <c r="M4" s="5">
        <f t="shared" si="2"/>
        <v>4834</v>
      </c>
      <c r="N4" s="6">
        <v>0</v>
      </c>
      <c r="O4" s="8">
        <f t="shared" ref="O4:O6" si="5">I4+N4</f>
        <v>45704</v>
      </c>
      <c r="P4" s="6">
        <v>0</v>
      </c>
      <c r="Q4" s="8">
        <f t="shared" si="3"/>
        <v>45704</v>
      </c>
      <c r="R4" s="8">
        <f t="shared" ref="R4:R6" si="6">Q4+P4</f>
        <v>45704</v>
      </c>
      <c r="S4" s="8">
        <v>45704</v>
      </c>
      <c r="T4" s="6"/>
      <c r="U4" s="6"/>
      <c r="V4" s="5"/>
      <c r="W4" s="6">
        <f t="shared" si="4"/>
        <v>0</v>
      </c>
    </row>
    <row r="5" spans="1:27" s="4" customFormat="1" x14ac:dyDescent="0.3">
      <c r="A5" s="54">
        <v>8242131</v>
      </c>
      <c r="B5" s="8">
        <v>38202</v>
      </c>
      <c r="C5" s="8">
        <v>38860</v>
      </c>
      <c r="D5" s="5">
        <f t="shared" si="0"/>
        <v>658</v>
      </c>
      <c r="E5" s="8">
        <v>38863</v>
      </c>
      <c r="F5" s="6">
        <f>DATEDIF(C5,E5, "D")</f>
        <v>3</v>
      </c>
      <c r="G5" s="8">
        <v>41135</v>
      </c>
      <c r="H5" s="6">
        <f>DATEDIF(E5, G5, "D")</f>
        <v>2272</v>
      </c>
      <c r="I5" s="8">
        <v>46165</v>
      </c>
      <c r="J5" s="8">
        <v>40870</v>
      </c>
      <c r="K5" s="6">
        <f t="shared" si="1"/>
        <v>0</v>
      </c>
      <c r="L5" s="8">
        <v>47203</v>
      </c>
      <c r="M5" s="5">
        <f t="shared" si="2"/>
        <v>5030</v>
      </c>
      <c r="N5" s="6">
        <v>1038</v>
      </c>
      <c r="O5" s="8">
        <f t="shared" si="5"/>
        <v>47203</v>
      </c>
      <c r="P5" s="6">
        <v>0</v>
      </c>
      <c r="Q5" s="8">
        <f t="shared" si="3"/>
        <v>47203</v>
      </c>
      <c r="R5" s="8">
        <f t="shared" si="6"/>
        <v>47203</v>
      </c>
      <c r="S5" s="8">
        <v>47203</v>
      </c>
      <c r="T5" s="6"/>
      <c r="U5" s="6"/>
      <c r="V5" s="5"/>
      <c r="W5" s="6">
        <f t="shared" si="4"/>
        <v>0</v>
      </c>
    </row>
    <row r="6" spans="1:27" s="4" customFormat="1" x14ac:dyDescent="0.3">
      <c r="A6" s="54">
        <v>8252809</v>
      </c>
      <c r="B6" s="8">
        <v>38202</v>
      </c>
      <c r="C6" s="8">
        <v>38860</v>
      </c>
      <c r="D6" s="5">
        <f t="shared" si="0"/>
        <v>658</v>
      </c>
      <c r="E6" s="8">
        <v>40337</v>
      </c>
      <c r="F6" s="6">
        <f>DATEDIF(C6,E6, "D")</f>
        <v>1477</v>
      </c>
      <c r="G6" s="8">
        <v>41149</v>
      </c>
      <c r="H6" s="6">
        <f>DATEDIF(E6, G6, "D")</f>
        <v>812</v>
      </c>
      <c r="I6" s="8">
        <v>46165</v>
      </c>
      <c r="J6" s="8">
        <v>40870</v>
      </c>
      <c r="K6" s="6">
        <f t="shared" si="1"/>
        <v>0</v>
      </c>
      <c r="L6" s="8">
        <v>45704</v>
      </c>
      <c r="M6" s="5">
        <f t="shared" si="2"/>
        <v>4555</v>
      </c>
      <c r="N6" s="39">
        <v>10</v>
      </c>
      <c r="O6" s="8">
        <f t="shared" si="5"/>
        <v>46175</v>
      </c>
      <c r="P6" s="39">
        <v>0</v>
      </c>
      <c r="Q6" s="8">
        <f t="shared" si="3"/>
        <v>45704</v>
      </c>
      <c r="R6" s="8">
        <f t="shared" si="6"/>
        <v>45704</v>
      </c>
      <c r="S6" s="8">
        <v>46175</v>
      </c>
      <c r="T6" s="39"/>
      <c r="U6" s="6"/>
      <c r="V6" s="5"/>
      <c r="W6" s="6">
        <f t="shared" si="4"/>
        <v>471</v>
      </c>
    </row>
    <row r="7" spans="1:27" x14ac:dyDescent="0.3">
      <c r="A7" s="40" t="s">
        <v>41</v>
      </c>
      <c r="B7" s="44">
        <v>38202</v>
      </c>
      <c r="C7" s="44">
        <v>40870</v>
      </c>
      <c r="D7" s="41">
        <f t="shared" si="0"/>
        <v>2668</v>
      </c>
      <c r="E7" s="41"/>
      <c r="F7" s="42"/>
      <c r="G7" s="41"/>
      <c r="H7" s="42"/>
      <c r="I7" s="41"/>
      <c r="J7" s="44">
        <v>40870</v>
      </c>
      <c r="K7" s="42"/>
      <c r="L7" s="42"/>
      <c r="M7" s="42"/>
      <c r="N7" s="42"/>
      <c r="O7" s="42"/>
      <c r="P7" s="42"/>
      <c r="Q7" s="42"/>
      <c r="R7" s="42"/>
      <c r="S7" s="42"/>
      <c r="T7" s="42"/>
      <c r="U7" s="44">
        <v>41966</v>
      </c>
      <c r="V7" s="43">
        <f>DATEDIF(C7, U7, "D")</f>
        <v>1096</v>
      </c>
      <c r="W7" s="42"/>
    </row>
    <row r="13" spans="1:27" x14ac:dyDescent="0.3">
      <c r="X13" s="38"/>
      <c r="Y13" s="38"/>
      <c r="AA13" s="38"/>
    </row>
    <row r="14" spans="1:27" x14ac:dyDescent="0.3">
      <c r="X14" s="38"/>
      <c r="Y14" s="38"/>
      <c r="AA14" s="38"/>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A7"/>
  <sheetViews>
    <sheetView tabSelected="1" zoomScale="75" zoomScaleNormal="75" workbookViewId="0">
      <pane ySplit="1" topLeftCell="A14" activePane="bottomLeft" state="frozen"/>
      <selection pane="bottomLeft" activeCell="C2" sqref="C2"/>
    </sheetView>
  </sheetViews>
  <sheetFormatPr defaultRowHeight="14.4" x14ac:dyDescent="0.3"/>
  <cols>
    <col min="1" max="1" width="36.5546875" bestFit="1" customWidth="1"/>
    <col min="2" max="2" width="22.44140625" customWidth="1"/>
    <col min="3" max="3" width="23" customWidth="1"/>
    <col min="4" max="4" width="21.33203125" customWidth="1"/>
    <col min="5" max="5" width="19.44140625" bestFit="1" customWidth="1"/>
    <col min="6" max="6" width="37.6640625" customWidth="1"/>
    <col min="7" max="7" width="38" customWidth="1"/>
    <col min="8" max="10" width="20" customWidth="1"/>
    <col min="11" max="11" width="21.5546875" customWidth="1"/>
    <col min="12" max="12" width="22.5546875" customWidth="1"/>
  </cols>
  <sheetData>
    <row r="1" spans="1:27" ht="69" customHeight="1" x14ac:dyDescent="0.3">
      <c r="A1" s="22" t="s">
        <v>42</v>
      </c>
      <c r="B1" s="22" t="s">
        <v>43</v>
      </c>
      <c r="C1" s="16" t="s">
        <v>44</v>
      </c>
      <c r="D1" s="17" t="s">
        <v>45</v>
      </c>
      <c r="E1" s="18" t="s">
        <v>46</v>
      </c>
      <c r="F1" s="19" t="s">
        <v>47</v>
      </c>
      <c r="G1" s="20" t="s">
        <v>48</v>
      </c>
      <c r="H1" s="53" t="s">
        <v>49</v>
      </c>
      <c r="I1" s="52" t="s">
        <v>50</v>
      </c>
      <c r="J1" s="21" t="s">
        <v>51</v>
      </c>
      <c r="K1" s="46" t="s">
        <v>52</v>
      </c>
      <c r="L1" s="11"/>
    </row>
    <row r="2" spans="1:27" ht="112.5" customHeight="1" x14ac:dyDescent="0.3">
      <c r="A2" s="13" t="s">
        <v>53</v>
      </c>
      <c r="B2" s="13" t="s">
        <v>54</v>
      </c>
      <c r="C2" s="13" t="s">
        <v>55</v>
      </c>
      <c r="D2" s="13" t="s">
        <v>56</v>
      </c>
      <c r="E2" s="13" t="s">
        <v>57</v>
      </c>
      <c r="F2" s="13" t="s">
        <v>58</v>
      </c>
      <c r="G2" s="13" t="s">
        <v>59</v>
      </c>
      <c r="H2" s="13" t="s">
        <v>60</v>
      </c>
      <c r="I2" s="13" t="s">
        <v>61</v>
      </c>
      <c r="J2" s="13" t="s">
        <v>62</v>
      </c>
      <c r="K2" s="47" t="s">
        <v>63</v>
      </c>
      <c r="L2" s="11"/>
      <c r="M2" s="11"/>
      <c r="N2" s="11"/>
      <c r="O2" s="11"/>
      <c r="P2" s="11"/>
      <c r="Q2" s="11"/>
      <c r="R2" s="12"/>
      <c r="S2" s="12"/>
      <c r="T2" s="12"/>
      <c r="U2" s="12"/>
      <c r="V2" s="11"/>
      <c r="W2" s="11"/>
      <c r="X2" s="11"/>
      <c r="Y2" s="11"/>
      <c r="Z2" s="11"/>
      <c r="AA2" s="11"/>
    </row>
    <row r="3" spans="1:27" ht="28.8" x14ac:dyDescent="0.3">
      <c r="A3" s="50" t="s">
        <v>64</v>
      </c>
      <c r="B3" s="7">
        <f>'Data for Bar Graph (# days)'!D3/365.25</f>
        <v>0.53935660506502392</v>
      </c>
      <c r="C3" s="2">
        <f>'Data for Bar Graph (# days)'!F3/365.25</f>
        <v>0</v>
      </c>
      <c r="D3" s="2">
        <f>'Data for Bar Graph (# days)'!H3/365.25</f>
        <v>4.9801505817932918</v>
      </c>
      <c r="E3" s="7">
        <f>'Data for Bar Graph (# days)'!K3/365.25</f>
        <v>1.78507871321013</v>
      </c>
      <c r="F3" s="2">
        <f>'Data for Bar Graph (# days)'!M3/365.25</f>
        <v>13.234770704996578</v>
      </c>
      <c r="G3" s="2">
        <f>IF(K3&gt;0, IF(((('Data for Bar Graph (# days)'!N3-'Data for Bar Graph (# days)'!W3))/365.25)&gt;0, (('Data for Bar Graph (# days)'!N3-'Data for Bar Graph (# days)'!W3))/365.25, 0), ('Data for Bar Graph (# days)'!N3/365.25))</f>
        <v>0</v>
      </c>
      <c r="H3" s="3">
        <f>'Data for Bar Graph (# days)'!P3/365.25</f>
        <v>0</v>
      </c>
      <c r="I3" s="3">
        <f>'Data for Bar Graph (# days)'!T3/365.25</f>
        <v>0</v>
      </c>
      <c r="J3" s="36"/>
      <c r="K3" s="2">
        <f>'Data for Bar Graph (# days)'!W3/365.25</f>
        <v>2.1574264202600957</v>
      </c>
      <c r="L3" s="48"/>
    </row>
    <row r="4" spans="1:27" ht="28.8" x14ac:dyDescent="0.3">
      <c r="A4" s="50" t="s">
        <v>65</v>
      </c>
      <c r="B4" s="7">
        <f>'Data for Bar Graph (# days)'!D4/365.25</f>
        <v>0.53935660506502392</v>
      </c>
      <c r="C4" s="2">
        <f>'Data for Bar Graph (# days)'!F4/365.25</f>
        <v>2.4585900068446271</v>
      </c>
      <c r="D4" s="2">
        <f>'Data for Bar Graph (# days)'!H4/365.25</f>
        <v>2.6365503080082138</v>
      </c>
      <c r="E4" s="7">
        <f>'Data for Bar Graph (# days)'!K4/365.25</f>
        <v>1.6700889801505818</v>
      </c>
      <c r="F4" s="2">
        <f>'Data for Bar Graph (# days)'!M4/365.25</f>
        <v>13.234770704996578</v>
      </c>
      <c r="G4" s="2">
        <f>IF(K4&gt;0, IF(((('Data for Bar Graph (# days)'!N4-'Data for Bar Graph (# days)'!W4))/365.25)&gt;0, (('Data for Bar Graph (# days)'!N4-'Data for Bar Graph (# days)'!W4))/365.25, 0), ('Data for Bar Graph (# days)'!N4/365.25))</f>
        <v>0</v>
      </c>
      <c r="H4" s="3">
        <f>'Data for Bar Graph (# days)'!P4/365.25</f>
        <v>0</v>
      </c>
      <c r="I4" s="3">
        <f>'Data for Bar Graph (# days)'!T4/365.25</f>
        <v>0</v>
      </c>
      <c r="J4" s="36"/>
      <c r="K4" s="2">
        <f>'Data for Bar Graph (# days)'!W4/365.25</f>
        <v>0</v>
      </c>
      <c r="L4" s="48"/>
    </row>
    <row r="5" spans="1:27" ht="28.8" x14ac:dyDescent="0.3">
      <c r="A5" s="50" t="s">
        <v>66</v>
      </c>
      <c r="B5" s="7">
        <f>'Data for Bar Graph (# days)'!D5/365.25</f>
        <v>1.8015058179329226</v>
      </c>
      <c r="C5" s="2">
        <f>'Data for Bar Graph (# days)'!F5/365.25</f>
        <v>8.2135523613963042E-3</v>
      </c>
      <c r="D5" s="2">
        <f>'Data for Bar Graph (# days)'!H5/365.25</f>
        <v>6.2203969883641346</v>
      </c>
      <c r="E5" s="7">
        <f>'Data for Bar Graph (# days)'!K5/365.25</f>
        <v>0</v>
      </c>
      <c r="F5" s="2">
        <f>'Data for Bar Graph (# days)'!M5/365.25</f>
        <v>13.77138945927447</v>
      </c>
      <c r="G5" s="2">
        <f>IF(K5&gt;0, IF(((('Data for Bar Graph (# days)'!N5-'Data for Bar Graph (# days)'!W5))/365.25)&gt;0, (('Data for Bar Graph (# days)'!N5-'Data for Bar Graph (# days)'!W5))/365.25, 0), ('Data for Bar Graph (# days)'!N5/365.25))</f>
        <v>2.8418891170431211</v>
      </c>
      <c r="H5" s="3">
        <f>'Data for Bar Graph (# days)'!P5/365.25</f>
        <v>0</v>
      </c>
      <c r="I5" s="3">
        <f>'Data for Bar Graph (# days)'!T5/365.25</f>
        <v>0</v>
      </c>
      <c r="J5" s="36"/>
      <c r="K5" s="2">
        <f>'Data for Bar Graph (# days)'!W5/365.25</f>
        <v>0</v>
      </c>
      <c r="L5" s="48"/>
    </row>
    <row r="6" spans="1:27" ht="28.8" x14ac:dyDescent="0.3">
      <c r="A6" s="50" t="s">
        <v>67</v>
      </c>
      <c r="B6" s="7">
        <f>'Data for Bar Graph (# days)'!D6/365.25</f>
        <v>1.8015058179329226</v>
      </c>
      <c r="C6" s="2">
        <f>'Data for Bar Graph (# days)'!F6/365.25</f>
        <v>4.043805612594114</v>
      </c>
      <c r="D6" s="2">
        <f>'Data for Bar Graph (# days)'!H6/365.25</f>
        <v>2.2231348391512662</v>
      </c>
      <c r="E6" s="7">
        <f>'Data for Bar Graph (# days)'!K6/365.25</f>
        <v>0</v>
      </c>
      <c r="F6" s="2">
        <f>'Data for Bar Graph (# days)'!M6/365.25</f>
        <v>12.470910335386721</v>
      </c>
      <c r="G6" s="2">
        <f>IF(K6&gt;0, IF(((('Data for Bar Graph (# days)'!N6-'Data for Bar Graph (# days)'!W6))/365.25)&gt;0, (('Data for Bar Graph (# days)'!N6-'Data for Bar Graph (# days)'!W6))/365.25, 0), ('Data for Bar Graph (# days)'!N6/365.25))</f>
        <v>0</v>
      </c>
      <c r="H6" s="3">
        <f>'Data for Bar Graph (# days)'!P6/365.25</f>
        <v>0</v>
      </c>
      <c r="I6" s="3">
        <f>'Data for Bar Graph (# days)'!T6/365.25</f>
        <v>0</v>
      </c>
      <c r="J6" s="36"/>
      <c r="K6" s="2">
        <f>'Data for Bar Graph (# days)'!W6/365.25</f>
        <v>1.2895277207392197</v>
      </c>
      <c r="L6" s="48"/>
    </row>
    <row r="7" spans="1:27" x14ac:dyDescent="0.3">
      <c r="A7" s="40" t="s">
        <v>41</v>
      </c>
      <c r="B7" s="45">
        <f>'Data for Bar Graph (# days)'!D7/365.25</f>
        <v>7.3045859000684459</v>
      </c>
      <c r="C7" s="42"/>
      <c r="D7" s="42"/>
      <c r="E7" s="42"/>
      <c r="F7" s="42"/>
      <c r="G7" s="42"/>
      <c r="H7" s="42"/>
      <c r="I7" s="42"/>
      <c r="J7" s="51">
        <f>'Data for Bar Graph (# days)'!V7/365.25</f>
        <v>3.0006844626967832</v>
      </c>
      <c r="K7" s="42"/>
      <c r="L7" s="49"/>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0f237262-9dbc-4cdd-8adf-cd692af5474e">
      <UserInfo>
        <DisplayName>Needham, Drew</DisplayName>
        <AccountId>22</AccountId>
        <AccountType/>
      </UserInfo>
      <UserInfo>
        <DisplayName>Reinbold, Patric</DisplayName>
        <AccountId>21</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D44154-6D06-4069-80A8-3FC6004DDD91}">
  <ds:schemaRefs>
    <ds:schemaRef ds:uri="http://schemas.microsoft.com/office/infopath/2007/PartnerControls"/>
    <ds:schemaRef ds:uri="http://purl.org/dc/terms/"/>
    <ds:schemaRef ds:uri="http://purl.org/dc/dcmitype/"/>
    <ds:schemaRef ds:uri="0f237262-9dbc-4cdd-8adf-cd692af5474e"/>
    <ds:schemaRef ds:uri="http://schemas.openxmlformats.org/package/2006/metadata/core-properties"/>
    <ds:schemaRef ds:uri="http://purl.org/dc/elements/1.1/"/>
    <ds:schemaRef ds:uri="http://schemas.microsoft.com/office/2006/documentManagement/types"/>
    <ds:schemaRef ds:uri="911a242a-b86b-4d84-b653-fe89a0c00260"/>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97B4F45D-1D8C-4FFC-ADFD-7DA463697B25}">
  <ds:schemaRefs>
    <ds:schemaRef ds:uri="http://schemas.microsoft.com/sharepoint/v3/contenttype/forms"/>
  </ds:schemaRefs>
</ds:datastoreItem>
</file>

<file path=customXml/itemProps3.xml><?xml version="1.0" encoding="utf-8"?>
<ds:datastoreItem xmlns:ds="http://schemas.openxmlformats.org/officeDocument/2006/customXml" ds:itemID="{9D3551E8-38CF-4FAD-B8B7-DED18BE44B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1a242a-b86b-4d84-b653-fe89a0c00260"/>
    <ds:schemaRef ds:uri="0f237262-9dbc-4cdd-8adf-cd692af547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for Bar Graph (# days)</vt:lpstr>
      <vt:lpstr>Bar Graph (# years)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Arguello, Michael</cp:lastModifiedBy>
  <cp:revision/>
  <dcterms:created xsi:type="dcterms:W3CDTF">2022-03-11T13:11:25Z</dcterms:created>
  <dcterms:modified xsi:type="dcterms:W3CDTF">2024-05-30T20:20:22Z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